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35" yWindow="65311" windowWidth="14115" windowHeight="11655" tabRatio="698" firstSheet="4" activeTab="11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<sst xmlns="http://schemas.openxmlformats.org/spreadsheetml/2006/main" count="1248" uniqueCount="76">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</sst>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G72" sqref="AG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1">
      <pane xSplit="1" topLeftCell="D1" activePane="topRight" state="frozen"/>
      <selection pane="topLeft" activeCell="A1" sqref="A1"/>
      <selection pane="top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225765.69999999995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</f>
        <v>2297.2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706.3+67.8</f>
        <v>774.0999999999999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4670.8</v>
      </c>
      <c r="AG52" s="72">
        <f aca="true" t="shared" si="11" ref="AG52:AG59">B52+C52-AF52</f>
        <v>829.8122599999997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2212.8</v>
      </c>
      <c r="AG71" s="130">
        <f t="shared" si="16"/>
        <v>372.1999999999998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225765.69999999995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87629.80000000002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135879.39999999997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O51" sqref="O5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17547.85000000002</v>
      </c>
      <c r="AF7" s="54"/>
      <c r="AG7" s="40"/>
    </row>
    <row r="8" spans="1:55" ht="18" customHeight="1">
      <c r="A8" s="47" t="s">
        <v>30</v>
      </c>
      <c r="B8" s="33">
        <f>SUM(E8:AB8)</f>
        <v>60357.600000000006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159327.64000000016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186470.00000000003</v>
      </c>
      <c r="C9" s="104">
        <f aca="true" t="shared" si="0" ref="C9:AD9">C10+C15+C24+C33+C47+C52+C54+C61+C62+C71+C72+C88+C76+C81+C83+C82+C69+C89+C90+C91+C70+C40+C92</f>
        <v>111831.15999999997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38218.400000000016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84858.6</v>
      </c>
      <c r="AG9" s="69">
        <f>AG10+AG15+AG24+AG33+AG47+AG52+AG54+AG61+AG62+AG71+AG72+AG76+AG88+AG81+AG83+AG82+AG69+AG89+AG91+AG90+AG70+AG40+AG92</f>
        <v>213442.55999999997</v>
      </c>
      <c r="AH9" s="41"/>
      <c r="AI9" s="41"/>
    </row>
    <row r="10" spans="1:34" ht="15.75">
      <c r="A10" s="4" t="s">
        <v>4</v>
      </c>
      <c r="B10" s="72">
        <v>14144.1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5621.5</v>
      </c>
      <c r="AG10" s="72">
        <f>B10+C10-AF10</f>
        <v>12830.099999999999</v>
      </c>
      <c r="AH10" s="18"/>
    </row>
    <row r="11" spans="1:34" ht="15.75">
      <c r="A11" s="3" t="s">
        <v>5</v>
      </c>
      <c r="B11" s="72">
        <v>12937.7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5321</v>
      </c>
      <c r="AG11" s="72">
        <f>B11+C11-AF11</f>
        <v>10187.400000000001</v>
      </c>
      <c r="AH11" s="18"/>
    </row>
    <row r="12" spans="1:34" ht="15.75">
      <c r="A12" s="3" t="s">
        <v>2</v>
      </c>
      <c r="B12" s="70">
        <v>447.3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19.7</v>
      </c>
      <c r="AG12" s="72">
        <f>B12+C12-AF12</f>
        <v>598.9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759.0999999999997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280.80000000000024</v>
      </c>
      <c r="AG14" s="72">
        <f>AG10-AG11-AG12-AG13</f>
        <v>2043.799999999997</v>
      </c>
      <c r="AH14" s="18"/>
      <c r="AI14" s="86"/>
    </row>
    <row r="15" spans="1:35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27728.999999999996</v>
      </c>
      <c r="AG15" s="72">
        <f aca="true" t="shared" si="3" ref="AG15:AG31">B15+C15-AF15</f>
        <v>81304.3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9649.099999999999</v>
      </c>
      <c r="AG16" s="115">
        <f t="shared" si="3"/>
        <v>10140.3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21601.399999999998</v>
      </c>
      <c r="AG17" s="72">
        <f t="shared" si="3"/>
        <v>47423.5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4.3</v>
      </c>
      <c r="AG18" s="72">
        <f t="shared" si="3"/>
        <v>50.7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2124.6</v>
      </c>
      <c r="AG19" s="72">
        <f t="shared" si="3"/>
        <v>6426.9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3061.7999999999997</v>
      </c>
      <c r="AG20" s="72">
        <f t="shared" si="3"/>
        <v>15519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254.4</v>
      </c>
      <c r="AG21" s="72">
        <f t="shared" si="3"/>
        <v>1413.3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682.4999999999987</v>
      </c>
      <c r="AG23" s="72">
        <f>B23+C23-AF23</f>
        <v>10470.900000000009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14677.5</v>
      </c>
      <c r="AG24" s="72">
        <f t="shared" si="3"/>
        <v>27474.32099999998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10997.6</v>
      </c>
      <c r="AG25" s="115">
        <f t="shared" si="3"/>
        <v>5405.4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14677.5</v>
      </c>
      <c r="AG32" s="72">
        <f>AG24</f>
        <v>27474.32099999998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86.10000000000001</v>
      </c>
      <c r="AG33" s="72">
        <f aca="true" t="shared" si="6" ref="AG33:AG38">B33+C33-AF33</f>
        <v>1759.0000000000002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81.2</v>
      </c>
      <c r="AG34" s="72">
        <f t="shared" si="6"/>
        <v>308.00000000000006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2.1</v>
      </c>
      <c r="AG36" s="72">
        <f t="shared" si="6"/>
        <v>108.4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356.6</v>
      </c>
      <c r="AG40" s="72">
        <f aca="true" t="shared" si="8" ref="AG40:AG45">B40+C40-AF40</f>
        <v>1009.9999999999999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309.09999999999997</v>
      </c>
      <c r="AG41" s="72">
        <f t="shared" si="8"/>
        <v>835.4000000000001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0.7999999999999999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16</v>
      </c>
      <c r="AG44" s="72">
        <f t="shared" si="8"/>
        <v>128.2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21.900000000000034</v>
      </c>
      <c r="AG46" s="72">
        <f>AG40-AG41-AG42-AG43-AG44-AG45</f>
        <v>26.899999999999807</v>
      </c>
    </row>
    <row r="47" spans="1:33" ht="17.25" customHeight="1">
      <c r="A47" s="4" t="s">
        <v>43</v>
      </c>
      <c r="B47" s="70">
        <v>784.9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417.79999999999995</v>
      </c>
      <c r="AG47" s="72">
        <f>B47+C47-AF47</f>
        <v>1855.7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50</v>
      </c>
      <c r="AG48" s="72">
        <f>B48+C48-AF48</f>
        <v>36.04999999999998</v>
      </c>
    </row>
    <row r="49" spans="1:33" ht="15.75">
      <c r="A49" s="3" t="s">
        <v>16</v>
      </c>
      <c r="B49" s="72">
        <v>615.6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320.7</v>
      </c>
      <c r="AG49" s="72">
        <f>B49+C49-AF49</f>
        <v>1232.0739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47.09999999999999</v>
      </c>
      <c r="AG51" s="72">
        <f>AG47-AG49-AG48</f>
        <v>587.5761</v>
      </c>
    </row>
    <row r="52" spans="1:33" ht="15" customHeight="1">
      <c r="A52" s="4" t="s">
        <v>0</v>
      </c>
      <c r="B52" s="72">
        <v>5846</v>
      </c>
      <c r="C52" s="72">
        <v>829.5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423.3</v>
      </c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2375.6</v>
      </c>
      <c r="AG52" s="72">
        <f aca="true" t="shared" si="11" ref="AG52:AG59">B52+C52-AF52</f>
        <v>4299.9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1037</v>
      </c>
      <c r="AG53" s="72">
        <f t="shared" si="11"/>
        <v>272</v>
      </c>
    </row>
    <row r="54" spans="1:34" ht="15" customHeight="1">
      <c r="A54" s="4" t="s">
        <v>9</v>
      </c>
      <c r="B54" s="111">
        <v>2155.9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1298.7</v>
      </c>
      <c r="AG54" s="72">
        <f t="shared" si="11"/>
        <v>1901.4999999999998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383.8</v>
      </c>
      <c r="AG55" s="72">
        <f t="shared" si="11"/>
        <v>919.3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80.1</v>
      </c>
      <c r="AG57" s="72">
        <f t="shared" si="11"/>
        <v>358.80000000000007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825.6000000000001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789.7</v>
      </c>
      <c r="AG60" s="72">
        <f>AG54-AG55-AG57-AG59-AG56-AG58</f>
        <v>623.3999999999997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60.89999999999999</v>
      </c>
      <c r="AG61" s="72">
        <f aca="true" t="shared" si="14" ref="AG61:AG67">B61+C61-AF61</f>
        <v>863.6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1310.1999999999998</v>
      </c>
      <c r="AG62" s="72">
        <f t="shared" si="14"/>
        <v>6824.7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818.5</v>
      </c>
      <c r="AG63" s="72">
        <f t="shared" si="14"/>
        <v>2280.5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1.7</v>
      </c>
      <c r="AG64" s="72">
        <f t="shared" si="14"/>
        <v>12.6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240.89999999999998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46.3</v>
      </c>
      <c r="AG66" s="72">
        <f t="shared" si="14"/>
        <v>492.7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114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386.4</v>
      </c>
      <c r="AG68" s="72">
        <f>AG62-AG63-AG66-AG67-AG65-AG64</f>
        <v>3684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1964.2</v>
      </c>
      <c r="C71" s="80">
        <v>372.1999999999998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1109.8</v>
      </c>
      <c r="AG71" s="130">
        <f t="shared" si="16"/>
        <v>1226.5999999999997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1444.7</v>
      </c>
      <c r="C72" s="72">
        <v>4064.8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439.40000000000003</v>
      </c>
      <c r="AG72" s="130">
        <f t="shared" si="16"/>
        <v>5070.1</v>
      </c>
      <c r="AH72" s="86">
        <f>AG72+AG69+AG76+AG91+AG83+AG88</f>
        <v>9998.338999999998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70.2</v>
      </c>
      <c r="AG74" s="130">
        <f t="shared" si="16"/>
        <v>977.8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152.7</v>
      </c>
      <c r="AG75" s="130">
        <f t="shared" si="16"/>
        <v>279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53.2</v>
      </c>
      <c r="AG76" s="130">
        <f t="shared" si="16"/>
        <v>187.89999999999998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50.099999999999994</v>
      </c>
      <c r="AG77" s="130">
        <f t="shared" si="16"/>
        <v>63.900000000000006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</v>
      </c>
      <c r="AG80" s="130">
        <f t="shared" si="16"/>
        <v>14.3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2483.9</v>
      </c>
      <c r="AG89" s="72">
        <f t="shared" si="16"/>
        <v>15771.000000000002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23773.9</v>
      </c>
      <c r="AG92" s="72">
        <f t="shared" si="16"/>
        <v>43977.299999999996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186470.00000000003</v>
      </c>
      <c r="C94" s="132">
        <f t="shared" si="17"/>
        <v>111831.15999999997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38218.400000000016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84858.6</v>
      </c>
      <c r="AG94" s="84">
        <f>AG10+AG15+AG24+AG33+AG47+AG52+AG54+AG61+AG62+AG69+AG71+AG72+AG76+AG81+AG82+AG83+AG88+AG89+AG90+AG91+AG70+AG40+AG92</f>
        <v>213442.55999999997</v>
      </c>
    </row>
    <row r="95" spans="1:33" ht="15.75">
      <c r="A95" s="3" t="s">
        <v>5</v>
      </c>
      <c r="B95" s="22">
        <f>B11+B17+B26+B34+B55+B63+B73+B41+B77+B48</f>
        <v>70072.40000000001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28615.1</v>
      </c>
      <c r="AG95" s="71">
        <f>B95+C95-AF95</f>
        <v>62099.45000000002</v>
      </c>
    </row>
    <row r="96" spans="1:33" ht="15.75">
      <c r="A96" s="3" t="s">
        <v>2</v>
      </c>
      <c r="B96" s="22">
        <f aca="true" t="shared" si="19" ref="B96:AD96">B12+B20+B29+B36+B57+B66+B44+B80+B74+B53</f>
        <v>15652.2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4334.2</v>
      </c>
      <c r="AG96" s="71">
        <f>B96+C96-AF96</f>
        <v>18470.100000000002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6</v>
      </c>
      <c r="AG97" s="71">
        <f>B97+C97-AF97</f>
        <v>64.1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2191.5</v>
      </c>
      <c r="AG98" s="71">
        <f>B98+C98-AF98</f>
        <v>6688.5</v>
      </c>
    </row>
    <row r="99" spans="1:33" ht="15.75">
      <c r="A99" s="3" t="s">
        <v>16</v>
      </c>
      <c r="B99" s="22">
        <f aca="true" t="shared" si="22" ref="B99:X99">B21+B30+B49+B37+B58+B13+B75+B67</f>
        <v>1912.3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772.9</v>
      </c>
      <c r="AG99" s="71">
        <f>B99+C99-AF99</f>
        <v>4321.5739</v>
      </c>
    </row>
    <row r="100" spans="1:33" ht="12.75">
      <c r="A100" s="1" t="s">
        <v>35</v>
      </c>
      <c r="B100" s="2">
        <f aca="true" t="shared" si="24" ref="B100:AD100">B94-B95-B96-B97-B98-B99</f>
        <v>94721.70000000001</v>
      </c>
      <c r="C100" s="20">
        <f t="shared" si="24"/>
        <v>76016.03609999998</v>
      </c>
      <c r="D100" s="85">
        <f t="shared" si="24"/>
        <v>1534.5</v>
      </c>
      <c r="E100" s="85">
        <f t="shared" si="24"/>
        <v>7232.5</v>
      </c>
      <c r="F100" s="85">
        <f t="shared" si="24"/>
        <v>3060.5000000000005</v>
      </c>
      <c r="G100" s="85">
        <f t="shared" si="24"/>
        <v>4008.2000000000003</v>
      </c>
      <c r="H100" s="85">
        <f t="shared" si="24"/>
        <v>893.3999999999999</v>
      </c>
      <c r="I100" s="85">
        <f t="shared" si="24"/>
        <v>1731.3000000000002</v>
      </c>
      <c r="J100" s="131">
        <f t="shared" si="24"/>
        <v>4608.5</v>
      </c>
      <c r="K100" s="85">
        <f t="shared" si="24"/>
        <v>5048.600000000001</v>
      </c>
      <c r="L100" s="131">
        <f t="shared" si="24"/>
        <v>13774.700000000015</v>
      </c>
      <c r="M100" s="85">
        <f t="shared" si="24"/>
        <v>1236.1999999999991</v>
      </c>
      <c r="N100" s="85">
        <f t="shared" si="24"/>
        <v>0</v>
      </c>
      <c r="O100" s="85">
        <f t="shared" si="24"/>
        <v>5810.499999999999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48938.90000000001</v>
      </c>
      <c r="AG100" s="85">
        <f>AG94-AG95-AG96-AG97-AG98-AG99</f>
        <v>121798.83609999994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2" sqref="AG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2" sqref="AG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170649.72548999995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170649.72548999995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2018-11-09T09:50:14Z</cp:lastPrinted>
  <dcterms:created xsi:type="dcterms:W3CDTF">2002-11-05T08:53:00Z</dcterms:created>
  <dcterms:modified xsi:type="dcterms:W3CDTF">2018-11-15T13:20:49Z</dcterms:modified>
  <cp:category/>
  <cp:version/>
  <cp:contentType/>
  <cp:contentStatus/>
</cp:coreProperties>
</file>